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8\3ER TRIMESTRE 20188\"/>
    </mc:Choice>
  </mc:AlternateContent>
  <xr:revisionPtr revIDLastSave="0" documentId="8_{404B251D-A6DC-4893-A63D-F88D1759F7D5}" xr6:coauthVersionLast="37" xr6:coauthVersionMax="37" xr10:uidLastSave="{00000000-0000-0000-0000-000000000000}"/>
  <bookViews>
    <workbookView xWindow="0" yWindow="0" windowWidth="15360" windowHeight="8340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54" i="4"/>
  <c r="H52" i="4"/>
  <c r="H50" i="4"/>
  <c r="H46" i="4"/>
  <c r="H44" i="4"/>
  <c r="H42" i="4"/>
  <c r="H56" i="4" s="1"/>
  <c r="E54" i="4"/>
  <c r="E52" i="4"/>
  <c r="E50" i="4"/>
  <c r="E48" i="4"/>
  <c r="H48" i="4" s="1"/>
  <c r="E46" i="4"/>
  <c r="E44" i="4"/>
  <c r="E42" i="4"/>
  <c r="C56" i="4"/>
  <c r="G34" i="4"/>
  <c r="F34" i="4"/>
  <c r="H32" i="4"/>
  <c r="E32" i="4"/>
  <c r="E31" i="4"/>
  <c r="H31" i="4" s="1"/>
  <c r="E30" i="4"/>
  <c r="H30" i="4" s="1"/>
  <c r="E29" i="4"/>
  <c r="H29" i="4" s="1"/>
  <c r="H34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E34" i="4" l="1"/>
  <c r="E56" i="4"/>
  <c r="H20" i="4"/>
  <c r="E20" i="4"/>
  <c r="H32" i="5" l="1"/>
  <c r="E40" i="5"/>
  <c r="H40" i="5" s="1"/>
  <c r="E39" i="5"/>
  <c r="H39" i="5" s="1"/>
  <c r="E38" i="5"/>
  <c r="E37" i="5"/>
  <c r="H37" i="5" s="1"/>
  <c r="E34" i="5"/>
  <c r="H34" i="5" s="1"/>
  <c r="E33" i="5"/>
  <c r="H33" i="5" s="1"/>
  <c r="E32" i="5"/>
  <c r="E31" i="5"/>
  <c r="H31" i="5" s="1"/>
  <c r="E30" i="5"/>
  <c r="H30" i="5" s="1"/>
  <c r="E29" i="5"/>
  <c r="H29" i="5" s="1"/>
  <c r="E28" i="5"/>
  <c r="H28" i="5" s="1"/>
  <c r="H25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12" i="6" s="1"/>
  <c r="H75" i="6"/>
  <c r="H74" i="6"/>
  <c r="H71" i="6"/>
  <c r="H70" i="6"/>
  <c r="H67" i="6"/>
  <c r="H66" i="6"/>
  <c r="H63" i="6"/>
  <c r="H62" i="6"/>
  <c r="H59" i="6"/>
  <c r="H58" i="6"/>
  <c r="H55" i="6"/>
  <c r="H51" i="6"/>
  <c r="H50" i="6"/>
  <c r="H46" i="6"/>
  <c r="H42" i="6"/>
  <c r="H39" i="6"/>
  <c r="H35" i="6"/>
  <c r="H34" i="6"/>
  <c r="H22" i="6"/>
  <c r="H11" i="6"/>
  <c r="H9" i="6"/>
  <c r="E76" i="6"/>
  <c r="H76" i="6" s="1"/>
  <c r="E75" i="6"/>
  <c r="E74" i="6"/>
  <c r="E73" i="6"/>
  <c r="H73" i="6" s="1"/>
  <c r="E72" i="6"/>
  <c r="H72" i="6" s="1"/>
  <c r="E71" i="6"/>
  <c r="E70" i="6"/>
  <c r="E69" i="6"/>
  <c r="H69" i="6" s="1"/>
  <c r="E68" i="6"/>
  <c r="H68" i="6" s="1"/>
  <c r="E67" i="6"/>
  <c r="E66" i="6"/>
  <c r="E64" i="6"/>
  <c r="H64" i="6" s="1"/>
  <c r="E63" i="6"/>
  <c r="E62" i="6"/>
  <c r="E61" i="6"/>
  <c r="H61" i="6" s="1"/>
  <c r="E60" i="6"/>
  <c r="H60" i="6" s="1"/>
  <c r="E59" i="6"/>
  <c r="E58" i="6"/>
  <c r="E56" i="6"/>
  <c r="H56" i="6" s="1"/>
  <c r="E55" i="6"/>
  <c r="E54" i="6"/>
  <c r="H54" i="6" s="1"/>
  <c r="E52" i="6"/>
  <c r="H52" i="6" s="1"/>
  <c r="E51" i="6"/>
  <c r="E50" i="6"/>
  <c r="E49" i="6"/>
  <c r="H49" i="6" s="1"/>
  <c r="E48" i="6"/>
  <c r="H48" i="6" s="1"/>
  <c r="E47" i="6"/>
  <c r="H47" i="6" s="1"/>
  <c r="E46" i="6"/>
  <c r="E45" i="6"/>
  <c r="H45" i="6" s="1"/>
  <c r="E44" i="6"/>
  <c r="H44" i="6" s="1"/>
  <c r="E42" i="6"/>
  <c r="E41" i="6"/>
  <c r="H41" i="6" s="1"/>
  <c r="E40" i="6"/>
  <c r="H40" i="6" s="1"/>
  <c r="E39" i="6"/>
  <c r="E38" i="6"/>
  <c r="H38" i="6" s="1"/>
  <c r="E37" i="6"/>
  <c r="H37" i="6" s="1"/>
  <c r="E36" i="6"/>
  <c r="H36" i="6" s="1"/>
  <c r="E35" i="6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E65" i="6" s="1"/>
  <c r="H65" i="6" s="1"/>
  <c r="C57" i="6"/>
  <c r="E57" i="6" s="1"/>
  <c r="H57" i="6" s="1"/>
  <c r="C53" i="6"/>
  <c r="C43" i="6"/>
  <c r="C33" i="6"/>
  <c r="E33" i="6" s="1"/>
  <c r="C23" i="6"/>
  <c r="C13" i="6"/>
  <c r="C5" i="6"/>
  <c r="C42" i="5" l="1"/>
  <c r="E16" i="8"/>
  <c r="E53" i="6"/>
  <c r="H53" i="6" s="1"/>
  <c r="E43" i="6"/>
  <c r="H43" i="6" s="1"/>
  <c r="H33" i="6"/>
  <c r="E23" i="6"/>
  <c r="H23" i="6" s="1"/>
  <c r="F77" i="6"/>
  <c r="E13" i="6"/>
  <c r="H13" i="6" s="1"/>
  <c r="H16" i="5"/>
  <c r="H36" i="5"/>
  <c r="E36" i="5"/>
  <c r="H38" i="5"/>
  <c r="C77" i="6"/>
  <c r="H6" i="8"/>
  <c r="H16" i="8" s="1"/>
  <c r="E6" i="5"/>
  <c r="H13" i="5"/>
  <c r="H6" i="5" s="1"/>
  <c r="G77" i="6"/>
  <c r="D77" i="6"/>
  <c r="E5" i="6"/>
  <c r="D42" i="5"/>
  <c r="F42" i="5"/>
  <c r="G42" i="5"/>
  <c r="E25" i="5"/>
  <c r="E16" i="5"/>
  <c r="H42" i="5" l="1"/>
  <c r="E42" i="5"/>
  <c r="E77" i="6"/>
  <c r="H5" i="6"/>
  <c r="H77" i="6" s="1"/>
</calcChain>
</file>

<file path=xl/sharedStrings.xml><?xml version="1.0" encoding="utf-8"?>
<sst xmlns="http://schemas.openxmlformats.org/spreadsheetml/2006/main" count="203" uniqueCount="145">
  <si>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</si>
  <si>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</si>
  <si>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</si>
  <si>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</si>
  <si>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</si>
  <si>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</si>
  <si>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</si>
  <si>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</si>
  <si>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</si>
  <si>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</si>
  <si>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</si>
  <si>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</si>
  <si>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</si>
  <si>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</si>
  <si>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</si>
  <si>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</si>
  <si>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</si>
  <si>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</si>
  <si>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</si>
  <si>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</si>
  <si>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</si>
  <si>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</si>
  <si>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</si>
  <si>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</si>
  <si>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</si>
  <si>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</si>
  <si>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</si>
  <si>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</si>
  <si>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</si>
  <si>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</si>
  <si>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</si>
  <si>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</si>
  <si>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</si>
  <si>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</si>
  <si>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</si>
  <si>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</si>
  <si>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</si>
  <si>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</si>
  <si>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</si>
  <si>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</si>
  <si>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</si>
  <si>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</si>
  <si>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</si>
  <si>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</si>
  <si>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</si>
  <si>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</si>
  <si>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</si>
  <si>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</si>
  <si>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</si>
  <si>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</si>
  <si>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</si>
  <si>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</si>
  <si>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</si>
  <si>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</si>
  <si>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</si>
  <si>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</si>
  <si>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</si>
  <si>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</si>
  <si>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</si>
  <si>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</si>
  <si>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</si>
  <si>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</si>
  <si>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</si>
  <si>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</si>
  <si>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</si>
  <si>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</si>
  <si>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</si>
  <si>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</si>
  <si>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</si>
  <si>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</si>
  <si>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</si>
  <si>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</si>
  <si>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</si>
  <si>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</si>
  <si>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</si>
  <si>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</si>
  <si>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</si>
  <si>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</si>
  <si>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</si>
  <si>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</si>
  <si>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</si>
  <si>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</si>
  <si>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</si>
  <si>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</si>
  <si>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</si>
  <si>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</si>
  <si>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</si>
  <si>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</si>
  <si>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</si>
  <si>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</si>
  <si>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</si>
  <si>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</si>
  <si>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</si>
  <si>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</si>
  <si>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</si>
  <si>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</si>
  <si>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</si>
  <si>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</si>
  <si>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</si>
  <si>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</si>
  <si>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</si>
  <si>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</si>
  <si>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</si>
  <si>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</si>
  <si>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</si>
  <si>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</si>
  <si>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</si>
  <si>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</si>
  <si>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</si>
  <si>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</si>
  <si>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</si>
  <si>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</si>
  <si>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</si>
  <si>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</si>
  <si>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</si>
  <si>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</si>
  <si>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</si>
  <si>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</si>
  <si>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</si>
  <si>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</si>
  <si>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</si>
  <si>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</si>
  <si>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</si>
  <si>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</si>
  <si>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</si>
  <si>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</si>
  <si>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</si>
  <si>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</si>
  <si>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de Enero al AL 30 DE SEPTIEMBRE DEL 2018</t>
  </si>
  <si>
    <t>JUNTA DE AGUA POTABLE Y ALCANTARILLADO DE COMONFORT, GTO.
ESTADO ANALÍTICO DEL EJERCICIO DEL PRESUPUESTO DE EGRESOS
Clasificación Económica (por Tipo de Gasto)
Del 1 de Enero al AL 30 DE SEPTIEMBRE DEL 2018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</si>
  <si>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</si>
  <si>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</si>
  <si>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</si>
  <si>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</si>
  <si>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</si>
  <si>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</si>
  <si>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</si>
  <si>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</si>
  <si>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</si>
  <si>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</si>
  <si>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</si>
  <si>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de Enero al AL 30 DE SEPTIEMBRE DEL 2018</t>
  </si>
  <si>
    <t>Gobierno (Federal/Estatal/Municipal) de JUNTA DE AGUA POTABLE Y ALCANTARILLADO DE COMONFORT, GTO.
Estado Analítico del Ejercicio del Presupuesto de Egresos
Clasificación Administrativa
Del 1 de Enero al AL 30 DE SEPTIEMBRE DEL 2018</t>
  </si>
  <si>
    <t>Sector Paraestatal del Gobierno (Federal/Estatal/Municipal) de JUNTA DE AGUA POTABLE Y ALCANTARILLADO DE COMONFORT, GTO.
Estado Analítico del Ejercicio del Presupuesto de Egresos
Clasificación Administrativa
Del 1 de Enero al AL 30 DE SEPTIEMBRE DEL 2018</t>
  </si>
  <si>
    <t>JUNTA DE AGUA POTABLE Y ALCANTARILLADO DE COMONFORT, GTO.
ESTADO ANALÍTICO DEL EJERCICIO DEL PRESUPUESTO DE EGRESOS
Clasificación Funcional (Finalidad y Función)
Del 1 de Enero al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</si>
</sst>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showGridLines="0" tabSelected="1" workbookViewId="0">
      <selection sqref="A1:H1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8561221.0899999999</v>
      </c>
      <c r="D5" s="14">
        <f>SUM(D6:D12)</f>
        <v>197436.49000000002</v>
      </c>
      <c r="E5" s="14">
        <f>C5+D5</f>
        <v>8758657.5800000001</v>
      </c>
      <c r="F5" s="14">
        <f>SUM(F6:F12)</f>
        <v>5270711.07</v>
      </c>
      <c r="G5" s="14">
        <f>SUM(G6:G12)</f>
        <v>5270711.07</v>
      </c>
      <c r="H5" s="14">
        <f>E5-F5</f>
        <v>3487946.51</v>
      </c>
    </row>
    <row r="6" spans="1:8" x14ac:dyDescent="0.2">
      <c r="A6" s="49">
        <v>1100</v>
      </c>
      <c r="B6" s="11" t="s">
        <v>70</v>
      </c>
      <c r="C6" s="15">
        <v>2710846.11</v>
      </c>
      <c r="D6" s="15">
        <v>-47734.06</v>
      </c>
      <c r="E6" s="15">
        <f t="shared" ref="E6:E69" si="0">C6+D6</f>
        <v>2663112.0499999998</v>
      </c>
      <c r="F6" s="15">
        <v>1704910.13</v>
      </c>
      <c r="G6" s="15">
        <v>1704910.13</v>
      </c>
      <c r="H6" s="15">
        <f t="shared" ref="H6:H69" si="1">E6-F6</f>
        <v>958201.91999999993</v>
      </c>
    </row>
    <row r="7" spans="1:8" x14ac:dyDescent="0.2">
      <c r="A7" s="49">
        <v>1200</v>
      </c>
      <c r="B7" s="11" t="s">
        <v>71</v>
      </c>
      <c r="C7" s="15">
        <v>3014965.55</v>
      </c>
      <c r="D7" s="15">
        <v>399461.78</v>
      </c>
      <c r="E7" s="15">
        <f t="shared" si="0"/>
        <v>3414427.33</v>
      </c>
      <c r="F7" s="15">
        <v>2224142.34</v>
      </c>
      <c r="G7" s="15">
        <v>2224142.34</v>
      </c>
      <c r="H7" s="15">
        <f t="shared" si="1"/>
        <v>1190284.9900000002</v>
      </c>
    </row>
    <row r="8" spans="1:8" x14ac:dyDescent="0.2">
      <c r="A8" s="49">
        <v>1300</v>
      </c>
      <c r="B8" s="11" t="s">
        <v>72</v>
      </c>
      <c r="C8" s="15">
        <v>1240731.17</v>
      </c>
      <c r="D8" s="15">
        <v>-141601.03</v>
      </c>
      <c r="E8" s="15">
        <f t="shared" si="0"/>
        <v>1099130.1399999999</v>
      </c>
      <c r="F8" s="15">
        <v>469885.36</v>
      </c>
      <c r="G8" s="15">
        <v>469885.36</v>
      </c>
      <c r="H8" s="15">
        <f t="shared" si="1"/>
        <v>629244.77999999991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1594678.26</v>
      </c>
      <c r="D10" s="15">
        <v>-12690.2</v>
      </c>
      <c r="E10" s="15">
        <f t="shared" si="0"/>
        <v>1581988.06</v>
      </c>
      <c r="F10" s="15">
        <v>871773.24</v>
      </c>
      <c r="G10" s="15">
        <v>871773.24</v>
      </c>
      <c r="H10" s="15">
        <f t="shared" si="1"/>
        <v>710214.82000000007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2708784.25</v>
      </c>
      <c r="D13" s="15">
        <f>SUM(D14:D22)</f>
        <v>257019.64000000004</v>
      </c>
      <c r="E13" s="15">
        <f t="shared" si="0"/>
        <v>2965803.89</v>
      </c>
      <c r="F13" s="15">
        <f>SUM(F14:F22)</f>
        <v>2444256.81</v>
      </c>
      <c r="G13" s="15">
        <f>SUM(G14:G22)</f>
        <v>2444256.81</v>
      </c>
      <c r="H13" s="15">
        <f t="shared" si="1"/>
        <v>521547.08000000007</v>
      </c>
    </row>
    <row r="14" spans="1:8" x14ac:dyDescent="0.2">
      <c r="A14" s="49">
        <v>2100</v>
      </c>
      <c r="B14" s="11" t="s">
        <v>75</v>
      </c>
      <c r="C14" s="15">
        <v>211597.14</v>
      </c>
      <c r="D14" s="15">
        <v>-30055.16</v>
      </c>
      <c r="E14" s="15">
        <f t="shared" si="0"/>
        <v>181541.98</v>
      </c>
      <c r="F14" s="15">
        <v>124335.77</v>
      </c>
      <c r="G14" s="15">
        <v>124335.77</v>
      </c>
      <c r="H14" s="15">
        <f t="shared" si="1"/>
        <v>57206.210000000006</v>
      </c>
    </row>
    <row r="15" spans="1:8" x14ac:dyDescent="0.2">
      <c r="A15" s="49">
        <v>2200</v>
      </c>
      <c r="B15" s="11" t="s">
        <v>76</v>
      </c>
      <c r="C15" s="15">
        <v>50562</v>
      </c>
      <c r="D15" s="15">
        <v>1550</v>
      </c>
      <c r="E15" s="15">
        <f t="shared" si="0"/>
        <v>52112</v>
      </c>
      <c r="F15" s="15">
        <v>26798.23</v>
      </c>
      <c r="G15" s="15">
        <v>26798.23</v>
      </c>
      <c r="H15" s="15">
        <f t="shared" si="1"/>
        <v>25313.77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-50000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837642.68</v>
      </c>
      <c r="D17" s="15">
        <v>315144.09000000003</v>
      </c>
      <c r="E17" s="15">
        <f t="shared" si="0"/>
        <v>1152786.77</v>
      </c>
      <c r="F17" s="15">
        <v>992221.49</v>
      </c>
      <c r="G17" s="15">
        <v>992221.49</v>
      </c>
      <c r="H17" s="15">
        <f t="shared" si="1"/>
        <v>160565.28000000003</v>
      </c>
    </row>
    <row r="18" spans="1:8" x14ac:dyDescent="0.2">
      <c r="A18" s="49">
        <v>2500</v>
      </c>
      <c r="B18" s="11" t="s">
        <v>79</v>
      </c>
      <c r="C18" s="15">
        <v>98493.759999999995</v>
      </c>
      <c r="D18" s="15">
        <v>8000</v>
      </c>
      <c r="E18" s="15">
        <f t="shared" si="0"/>
        <v>106493.75999999999</v>
      </c>
      <c r="F18" s="15">
        <v>95012.5</v>
      </c>
      <c r="G18" s="15">
        <v>95012.5</v>
      </c>
      <c r="H18" s="15">
        <f t="shared" si="1"/>
        <v>11481.259999999995</v>
      </c>
    </row>
    <row r="19" spans="1:8" x14ac:dyDescent="0.2">
      <c r="A19" s="49">
        <v>2600</v>
      </c>
      <c r="B19" s="11" t="s">
        <v>80</v>
      </c>
      <c r="C19" s="15">
        <v>685866.74</v>
      </c>
      <c r="D19" s="15">
        <v>-94943.4</v>
      </c>
      <c r="E19" s="15">
        <f t="shared" si="0"/>
        <v>590923.34</v>
      </c>
      <c r="F19" s="15">
        <v>480310.86</v>
      </c>
      <c r="G19" s="15">
        <v>480310.86</v>
      </c>
      <c r="H19" s="15">
        <f t="shared" si="1"/>
        <v>110612.47999999998</v>
      </c>
    </row>
    <row r="20" spans="1:8" x14ac:dyDescent="0.2">
      <c r="A20" s="49">
        <v>2700</v>
      </c>
      <c r="B20" s="11" t="s">
        <v>81</v>
      </c>
      <c r="C20" s="15">
        <v>57701.58</v>
      </c>
      <c r="D20" s="15">
        <v>-25247.87</v>
      </c>
      <c r="E20" s="15">
        <f t="shared" si="0"/>
        <v>32453.710000000003</v>
      </c>
      <c r="F20" s="15">
        <v>30905.01</v>
      </c>
      <c r="G20" s="15">
        <v>30905.01</v>
      </c>
      <c r="H20" s="15">
        <f t="shared" si="1"/>
        <v>1548.7000000000044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716920.35</v>
      </c>
      <c r="D22" s="15">
        <v>132571.98000000001</v>
      </c>
      <c r="E22" s="15">
        <f t="shared" si="0"/>
        <v>849492.33</v>
      </c>
      <c r="F22" s="15">
        <v>694672.95</v>
      </c>
      <c r="G22" s="15">
        <v>694672.95</v>
      </c>
      <c r="H22" s="15">
        <f t="shared" si="1"/>
        <v>154819.38</v>
      </c>
    </row>
    <row r="23" spans="1:8" x14ac:dyDescent="0.2">
      <c r="A23" s="48" t="s">
        <v>63</v>
      </c>
      <c r="B23" s="7"/>
      <c r="C23" s="15">
        <f>SUM(C24:C32)</f>
        <v>9681184.3200000003</v>
      </c>
      <c r="D23" s="15">
        <f>SUM(D24:D32)</f>
        <v>-432898.35999999987</v>
      </c>
      <c r="E23" s="15">
        <f t="shared" si="0"/>
        <v>9248285.9600000009</v>
      </c>
      <c r="F23" s="15">
        <f>SUM(F24:F32)</f>
        <v>7285534.4099999992</v>
      </c>
      <c r="G23" s="15">
        <f>SUM(G24:G32)</f>
        <v>7285534.4099999992</v>
      </c>
      <c r="H23" s="15">
        <f t="shared" si="1"/>
        <v>1962751.5500000017</v>
      </c>
    </row>
    <row r="24" spans="1:8" x14ac:dyDescent="0.2">
      <c r="A24" s="49">
        <v>3100</v>
      </c>
      <c r="B24" s="11" t="s">
        <v>84</v>
      </c>
      <c r="C24" s="15">
        <v>7108771.9299999997</v>
      </c>
      <c r="D24" s="15">
        <v>-804218.46</v>
      </c>
      <c r="E24" s="15">
        <f t="shared" si="0"/>
        <v>6304553.4699999997</v>
      </c>
      <c r="F24" s="15">
        <v>5116268.87</v>
      </c>
      <c r="G24" s="15">
        <v>5116268.87</v>
      </c>
      <c r="H24" s="15">
        <f t="shared" si="1"/>
        <v>1188284.5999999996</v>
      </c>
    </row>
    <row r="25" spans="1:8" x14ac:dyDescent="0.2">
      <c r="A25" s="49">
        <v>3200</v>
      </c>
      <c r="B25" s="11" t="s">
        <v>85</v>
      </c>
      <c r="C25" s="15">
        <v>152413.6</v>
      </c>
      <c r="D25" s="15">
        <v>-32000</v>
      </c>
      <c r="E25" s="15">
        <f t="shared" si="0"/>
        <v>120413.6</v>
      </c>
      <c r="F25" s="15">
        <v>85364.02</v>
      </c>
      <c r="G25" s="15">
        <v>85364.02</v>
      </c>
      <c r="H25" s="15">
        <f t="shared" si="1"/>
        <v>35049.58</v>
      </c>
    </row>
    <row r="26" spans="1:8" x14ac:dyDescent="0.2">
      <c r="A26" s="49">
        <v>3300</v>
      </c>
      <c r="B26" s="11" t="s">
        <v>86</v>
      </c>
      <c r="C26" s="15">
        <v>344263.51</v>
      </c>
      <c r="D26" s="15">
        <v>83346.039999999994</v>
      </c>
      <c r="E26" s="15">
        <f t="shared" si="0"/>
        <v>427609.55</v>
      </c>
      <c r="F26" s="15">
        <v>397619.04</v>
      </c>
      <c r="G26" s="15">
        <v>397619.04</v>
      </c>
      <c r="H26" s="15">
        <f t="shared" si="1"/>
        <v>29990.510000000009</v>
      </c>
    </row>
    <row r="27" spans="1:8" x14ac:dyDescent="0.2">
      <c r="A27" s="49">
        <v>3400</v>
      </c>
      <c r="B27" s="11" t="s">
        <v>87</v>
      </c>
      <c r="C27" s="15">
        <v>127694.32</v>
      </c>
      <c r="D27" s="15">
        <v>8116.05</v>
      </c>
      <c r="E27" s="15">
        <f t="shared" si="0"/>
        <v>135810.37</v>
      </c>
      <c r="F27" s="15">
        <v>132559.76999999999</v>
      </c>
      <c r="G27" s="15">
        <v>132559.76999999999</v>
      </c>
      <c r="H27" s="15">
        <f t="shared" si="1"/>
        <v>3250.6000000000058</v>
      </c>
    </row>
    <row r="28" spans="1:8" x14ac:dyDescent="0.2">
      <c r="A28" s="49">
        <v>3500</v>
      </c>
      <c r="B28" s="11" t="s">
        <v>88</v>
      </c>
      <c r="C28" s="15">
        <v>685563.47</v>
      </c>
      <c r="D28" s="15">
        <v>-98474.73</v>
      </c>
      <c r="E28" s="15">
        <f t="shared" si="0"/>
        <v>587088.74</v>
      </c>
      <c r="F28" s="15">
        <v>464429.56</v>
      </c>
      <c r="G28" s="15">
        <v>464429.56</v>
      </c>
      <c r="H28" s="15">
        <f t="shared" si="1"/>
        <v>122659.18</v>
      </c>
    </row>
    <row r="29" spans="1:8" x14ac:dyDescent="0.2">
      <c r="A29" s="49">
        <v>3600</v>
      </c>
      <c r="B29" s="11" t="s">
        <v>89</v>
      </c>
      <c r="C29" s="15">
        <v>58680</v>
      </c>
      <c r="D29" s="15">
        <v>-15000</v>
      </c>
      <c r="E29" s="15">
        <f t="shared" si="0"/>
        <v>43680</v>
      </c>
      <c r="F29" s="15">
        <v>17847.86</v>
      </c>
      <c r="G29" s="15">
        <v>17847.86</v>
      </c>
      <c r="H29" s="15">
        <f t="shared" si="1"/>
        <v>25832.14</v>
      </c>
    </row>
    <row r="30" spans="1:8" x14ac:dyDescent="0.2">
      <c r="A30" s="49">
        <v>3700</v>
      </c>
      <c r="B30" s="11" t="s">
        <v>90</v>
      </c>
      <c r="C30" s="15">
        <v>7500</v>
      </c>
      <c r="D30" s="15">
        <v>0</v>
      </c>
      <c r="E30" s="15">
        <f t="shared" si="0"/>
        <v>7500</v>
      </c>
      <c r="F30" s="15">
        <v>1229.1199999999999</v>
      </c>
      <c r="G30" s="15">
        <v>1229.1199999999999</v>
      </c>
      <c r="H30" s="15">
        <f t="shared" si="1"/>
        <v>6270.88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20000</v>
      </c>
      <c r="E31" s="15">
        <f t="shared" si="0"/>
        <v>21500</v>
      </c>
      <c r="F31" s="15">
        <v>11016.62</v>
      </c>
      <c r="G31" s="15">
        <v>11016.62</v>
      </c>
      <c r="H31" s="15">
        <f t="shared" si="1"/>
        <v>10483.379999999999</v>
      </c>
    </row>
    <row r="32" spans="1:8" x14ac:dyDescent="0.2">
      <c r="A32" s="49">
        <v>3900</v>
      </c>
      <c r="B32" s="11" t="s">
        <v>19</v>
      </c>
      <c r="C32" s="15">
        <v>1194797.49</v>
      </c>
      <c r="D32" s="15">
        <v>405332.74</v>
      </c>
      <c r="E32" s="15">
        <f t="shared" si="0"/>
        <v>1600130.23</v>
      </c>
      <c r="F32" s="15">
        <v>1059199.55</v>
      </c>
      <c r="G32" s="15">
        <v>1059199.55</v>
      </c>
      <c r="H32" s="15">
        <f t="shared" si="1"/>
        <v>540930.67999999993</v>
      </c>
    </row>
    <row r="33" spans="1:8" x14ac:dyDescent="0.2">
      <c r="A33" s="48" t="s">
        <v>64</v>
      </c>
      <c r="B33" s="7"/>
      <c r="C33" s="15">
        <f>SUM(C34:C42)</f>
        <v>43757.18</v>
      </c>
      <c r="D33" s="15">
        <f>SUM(D34:D42)</f>
        <v>46827.9</v>
      </c>
      <c r="E33" s="15">
        <f t="shared" si="0"/>
        <v>90585.08</v>
      </c>
      <c r="F33" s="15">
        <f>SUM(F34:F42)</f>
        <v>56748.24</v>
      </c>
      <c r="G33" s="15">
        <f>SUM(G34:G42)</f>
        <v>56748.24</v>
      </c>
      <c r="H33" s="15">
        <f t="shared" si="1"/>
        <v>33836.840000000004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43757.18</v>
      </c>
      <c r="D38" s="15">
        <v>46827.9</v>
      </c>
      <c r="E38" s="15">
        <f t="shared" si="0"/>
        <v>90585.08</v>
      </c>
      <c r="F38" s="15">
        <v>56748.24</v>
      </c>
      <c r="G38" s="15">
        <v>56748.24</v>
      </c>
      <c r="H38" s="15">
        <f t="shared" si="1"/>
        <v>33836.840000000004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855963.01</v>
      </c>
      <c r="D43" s="15">
        <f>SUM(D44:D52)</f>
        <v>1188302.55</v>
      </c>
      <c r="E43" s="15">
        <f t="shared" si="0"/>
        <v>2044265.56</v>
      </c>
      <c r="F43" s="15">
        <f>SUM(F44:F52)</f>
        <v>1939910.2</v>
      </c>
      <c r="G43" s="15">
        <f>SUM(G44:G52)</f>
        <v>1939910.2</v>
      </c>
      <c r="H43" s="15">
        <f t="shared" si="1"/>
        <v>104355.3600000001</v>
      </c>
    </row>
    <row r="44" spans="1:8" x14ac:dyDescent="0.2">
      <c r="A44" s="49">
        <v>5100</v>
      </c>
      <c r="B44" s="11" t="s">
        <v>99</v>
      </c>
      <c r="C44" s="15">
        <v>42953</v>
      </c>
      <c r="D44" s="15">
        <v>29809.599999999999</v>
      </c>
      <c r="E44" s="15">
        <f t="shared" si="0"/>
        <v>72762.600000000006</v>
      </c>
      <c r="F44" s="15">
        <v>53090</v>
      </c>
      <c r="G44" s="15">
        <v>53090</v>
      </c>
      <c r="H44" s="15">
        <f t="shared" si="1"/>
        <v>19672.600000000006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7800</v>
      </c>
      <c r="E45" s="15">
        <f t="shared" si="0"/>
        <v>7800</v>
      </c>
      <c r="F45" s="15">
        <v>7800</v>
      </c>
      <c r="G45" s="15">
        <v>7800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500000</v>
      </c>
      <c r="D47" s="15">
        <v>643217.24</v>
      </c>
      <c r="E47" s="15">
        <f t="shared" si="0"/>
        <v>1143217.24</v>
      </c>
      <c r="F47" s="15">
        <v>1058534.48</v>
      </c>
      <c r="G47" s="15">
        <v>1058534.48</v>
      </c>
      <c r="H47" s="15">
        <f t="shared" si="1"/>
        <v>84682.760000000009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313010.01</v>
      </c>
      <c r="D49" s="15">
        <v>507475.71</v>
      </c>
      <c r="E49" s="15">
        <f t="shared" si="0"/>
        <v>820485.72</v>
      </c>
      <c r="F49" s="15">
        <v>820485.72</v>
      </c>
      <c r="G49" s="15">
        <v>820485.72</v>
      </c>
      <c r="H49" s="15">
        <f t="shared" si="1"/>
        <v>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0</v>
      </c>
      <c r="D53" s="15">
        <f>SUM(D54:D56)</f>
        <v>67986.78</v>
      </c>
      <c r="E53" s="15">
        <f t="shared" si="0"/>
        <v>67986.78</v>
      </c>
      <c r="F53" s="15">
        <f>SUM(F54:F56)</f>
        <v>67986.78</v>
      </c>
      <c r="G53" s="15">
        <f>SUM(G54:G56)</f>
        <v>67986.78</v>
      </c>
      <c r="H53" s="15">
        <f t="shared" si="1"/>
        <v>0</v>
      </c>
    </row>
    <row r="54" spans="1:8" x14ac:dyDescent="0.2">
      <c r="A54" s="49">
        <v>6100</v>
      </c>
      <c r="B54" s="11" t="s">
        <v>108</v>
      </c>
      <c r="C54" s="15">
        <v>0</v>
      </c>
      <c r="D54" s="15">
        <v>67986.78</v>
      </c>
      <c r="E54" s="15">
        <f t="shared" si="0"/>
        <v>67986.78</v>
      </c>
      <c r="F54" s="15">
        <v>67986.78</v>
      </c>
      <c r="G54" s="15">
        <v>67986.78</v>
      </c>
      <c r="H54" s="15">
        <f t="shared" si="1"/>
        <v>0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21850909.850000001</v>
      </c>
      <c r="D77" s="17">
        <f t="shared" si="4"/>
        <v>1324675.0000000002</v>
      </c>
      <c r="E77" s="17">
        <f t="shared" si="4"/>
        <v>23175584.849999998</v>
      </c>
      <c r="F77" s="17">
        <f t="shared" si="4"/>
        <v>17065147.510000002</v>
      </c>
      <c r="G77" s="17">
        <f t="shared" si="4"/>
        <v>17065147.510000002</v>
      </c>
      <c r="H77" s="17">
        <f t="shared" si="4"/>
        <v>6110437.3400000017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showGridLines="0" zoomScaleNormal="100" workbookViewId="0">
      <selection activeCell="G26" sqref="G26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20951189.66</v>
      </c>
      <c r="D6" s="50">
        <v>21557.77</v>
      </c>
      <c r="E6" s="50">
        <f>C6+D6</f>
        <v>20972747.43</v>
      </c>
      <c r="F6" s="50">
        <v>15000502.289999999</v>
      </c>
      <c r="G6" s="50">
        <v>15000502.289999999</v>
      </c>
      <c r="H6" s="50">
        <f>E6-F6</f>
        <v>5972245.1400000006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855963.01</v>
      </c>
      <c r="D8" s="50">
        <v>1256289.33</v>
      </c>
      <c r="E8" s="50">
        <f>C8+D8</f>
        <v>2112252.34</v>
      </c>
      <c r="F8" s="50">
        <v>2007896.98</v>
      </c>
      <c r="G8" s="50">
        <v>2007896.98</v>
      </c>
      <c r="H8" s="50">
        <f>E8-F8</f>
        <v>104355.35999999987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43757.18</v>
      </c>
      <c r="D12" s="50">
        <v>46827.9</v>
      </c>
      <c r="E12" s="50">
        <f>C12+D12</f>
        <v>90585.08</v>
      </c>
      <c r="F12" s="50">
        <v>56748.24</v>
      </c>
      <c r="G12" s="50">
        <v>56748.24</v>
      </c>
      <c r="H12" s="50">
        <f>E12-F12</f>
        <v>33836.840000000004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21850909.850000001</v>
      </c>
      <c r="D16" s="17">
        <f>SUM(D6+D8+D10+D12+D14)</f>
        <v>1324675</v>
      </c>
      <c r="E16" s="17">
        <f>SUM(E6+E8+E10+E12+E14)</f>
        <v>23175584.849999998</v>
      </c>
      <c r="F16" s="17">
        <f t="shared" ref="F16:H16" si="0">SUM(F6+F8+F10+F12+F14)</f>
        <v>17065147.509999998</v>
      </c>
      <c r="G16" s="17">
        <f t="shared" si="0"/>
        <v>17065147.509999998</v>
      </c>
      <c r="H16" s="17">
        <f t="shared" si="0"/>
        <v>6110437.3399999999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6"/>
  <sheetViews>
    <sheetView showGridLines="0" workbookViewId="0">
      <selection activeCell="B13" sqref="B13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141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2015257.5</v>
      </c>
      <c r="D7" s="15">
        <v>369370.8</v>
      </c>
      <c r="E7" s="15">
        <f>C7+D7</f>
        <v>2384628.2999999998</v>
      </c>
      <c r="F7" s="15">
        <v>1247121.06</v>
      </c>
      <c r="G7" s="15">
        <v>1247121.06</v>
      </c>
      <c r="H7" s="15">
        <f>E7-F7</f>
        <v>1137507.2399999998</v>
      </c>
    </row>
    <row r="8" spans="1:8" x14ac:dyDescent="0.2">
      <c r="A8" s="4" t="s">
        <v>131</v>
      </c>
      <c r="B8" s="22"/>
      <c r="C8" s="15">
        <v>3087134.34</v>
      </c>
      <c r="D8" s="15">
        <v>12542.54</v>
      </c>
      <c r="E8" s="15">
        <f t="shared" ref="E8:E13" si="0">C8+D8</f>
        <v>3099676.88</v>
      </c>
      <c r="F8" s="15">
        <v>1913735.87</v>
      </c>
      <c r="G8" s="15">
        <v>1913735.87</v>
      </c>
      <c r="H8" s="15">
        <f t="shared" ref="H8:H13" si="1">E8-F8</f>
        <v>1185941.0099999998</v>
      </c>
    </row>
    <row r="9" spans="1:8" x14ac:dyDescent="0.2">
      <c r="A9" s="4" t="s">
        <v>132</v>
      </c>
      <c r="B9" s="22"/>
      <c r="C9" s="15">
        <v>144932.07999999999</v>
      </c>
      <c r="D9" s="15">
        <v>-1219</v>
      </c>
      <c r="E9" s="15">
        <f t="shared" si="0"/>
        <v>143713.07999999999</v>
      </c>
      <c r="F9" s="15">
        <v>96128.79</v>
      </c>
      <c r="G9" s="15">
        <v>96128.79</v>
      </c>
      <c r="H9" s="15">
        <f t="shared" si="1"/>
        <v>47584.289999999994</v>
      </c>
    </row>
    <row r="10" spans="1:8" x14ac:dyDescent="0.2">
      <c r="A10" s="4" t="s">
        <v>133</v>
      </c>
      <c r="B10" s="22"/>
      <c r="C10" s="15">
        <v>130123.49</v>
      </c>
      <c r="D10" s="15">
        <v>0</v>
      </c>
      <c r="E10" s="15">
        <f t="shared" si="0"/>
        <v>130123.49</v>
      </c>
      <c r="F10" s="15">
        <v>81603.81</v>
      </c>
      <c r="G10" s="15">
        <v>81603.81</v>
      </c>
      <c r="H10" s="15">
        <f t="shared" si="1"/>
        <v>48519.680000000008</v>
      </c>
    </row>
    <row r="11" spans="1:8" x14ac:dyDescent="0.2">
      <c r="A11" s="4" t="s">
        <v>134</v>
      </c>
      <c r="B11" s="22"/>
      <c r="C11" s="15">
        <v>212693.64</v>
      </c>
      <c r="D11" s="15">
        <v>1091.3900000000001</v>
      </c>
      <c r="E11" s="15">
        <f t="shared" si="0"/>
        <v>213785.03000000003</v>
      </c>
      <c r="F11" s="15">
        <v>138785.03</v>
      </c>
      <c r="G11" s="15">
        <v>138785.03</v>
      </c>
      <c r="H11" s="15">
        <f t="shared" si="1"/>
        <v>75000.000000000029</v>
      </c>
    </row>
    <row r="12" spans="1:8" x14ac:dyDescent="0.2">
      <c r="A12" s="4" t="s">
        <v>135</v>
      </c>
      <c r="B12" s="22"/>
      <c r="C12" s="15">
        <v>210302.49</v>
      </c>
      <c r="D12" s="15">
        <v>20000</v>
      </c>
      <c r="E12" s="15">
        <f t="shared" si="0"/>
        <v>230302.49</v>
      </c>
      <c r="F12" s="15">
        <v>136624.29</v>
      </c>
      <c r="G12" s="15">
        <v>136624.29</v>
      </c>
      <c r="H12" s="15">
        <f t="shared" si="1"/>
        <v>93678.199999999983</v>
      </c>
    </row>
    <row r="13" spans="1:8" x14ac:dyDescent="0.2">
      <c r="A13" s="4" t="s">
        <v>136</v>
      </c>
      <c r="B13" s="22"/>
      <c r="C13" s="15">
        <v>1371757.71</v>
      </c>
      <c r="D13" s="15">
        <v>84542.07</v>
      </c>
      <c r="E13" s="15">
        <f t="shared" si="0"/>
        <v>1456299.78</v>
      </c>
      <c r="F13" s="15">
        <v>1013927.82</v>
      </c>
      <c r="G13" s="15">
        <v>1013927.82</v>
      </c>
      <c r="H13" s="15">
        <f t="shared" si="1"/>
        <v>442371.96000000008</v>
      </c>
    </row>
    <row r="14" spans="1:8" x14ac:dyDescent="0.2">
      <c r="A14" s="4" t="s">
        <v>137</v>
      </c>
      <c r="B14" s="22"/>
      <c r="C14" s="15">
        <v>1232693.6599999999</v>
      </c>
      <c r="D14" s="15">
        <v>499229.73</v>
      </c>
      <c r="E14" s="15">
        <f t="shared" ref="E14" si="2">C14+D14</f>
        <v>1731923.39</v>
      </c>
      <c r="F14" s="15">
        <v>1455306.68</v>
      </c>
      <c r="G14" s="15">
        <v>1455306.68</v>
      </c>
      <c r="H14" s="15">
        <f t="shared" ref="H14" si="3">E14-F14</f>
        <v>276616.70999999996</v>
      </c>
    </row>
    <row r="15" spans="1:8" x14ac:dyDescent="0.2">
      <c r="A15" s="4" t="s">
        <v>138</v>
      </c>
      <c r="B15" s="22"/>
      <c r="C15" s="15">
        <v>278700.56</v>
      </c>
      <c r="D15" s="15">
        <v>0</v>
      </c>
      <c r="E15" s="15">
        <f t="shared" ref="E15" si="4">C15+D15</f>
        <v>278700.56</v>
      </c>
      <c r="F15" s="15">
        <v>191478.51</v>
      </c>
      <c r="G15" s="15">
        <v>191478.51</v>
      </c>
      <c r="H15" s="15">
        <f t="shared" ref="H15" si="5">E15-F15</f>
        <v>87222.049999999988</v>
      </c>
    </row>
    <row r="16" spans="1:8" x14ac:dyDescent="0.2">
      <c r="A16" s="4" t="s">
        <v>139</v>
      </c>
      <c r="B16" s="22"/>
      <c r="C16" s="15">
        <v>9685053.5600000005</v>
      </c>
      <c r="D16" s="15">
        <v>62279.79</v>
      </c>
      <c r="E16" s="15">
        <f t="shared" ref="E16" si="6">C16+D16</f>
        <v>9747333.3499999996</v>
      </c>
      <c r="F16" s="15">
        <v>8024660.0300000003</v>
      </c>
      <c r="G16" s="15">
        <v>8024660.0300000003</v>
      </c>
      <c r="H16" s="15">
        <f t="shared" ref="H16" si="7">E16-F16</f>
        <v>1722673.3199999994</v>
      </c>
    </row>
    <row r="17" spans="1:8" x14ac:dyDescent="0.2">
      <c r="A17" s="4" t="s">
        <v>140</v>
      </c>
      <c r="B17" s="22"/>
      <c r="C17" s="15">
        <v>3482260.82</v>
      </c>
      <c r="D17" s="15">
        <v>276837.68</v>
      </c>
      <c r="E17" s="15">
        <f t="shared" ref="E17" si="8">C17+D17</f>
        <v>3759098.5</v>
      </c>
      <c r="F17" s="15">
        <v>2765775.62</v>
      </c>
      <c r="G17" s="15">
        <v>2765775.62</v>
      </c>
      <c r="H17" s="15">
        <f t="shared" ref="H17" si="9">E17-F17</f>
        <v>993322.87999999989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x14ac:dyDescent="0.2">
      <c r="A20" s="26"/>
      <c r="B20" s="47" t="s">
        <v>53</v>
      </c>
      <c r="C20" s="23">
        <f t="shared" ref="C20:H20" si="10">SUM(C7:C19)</f>
        <v>21850909.850000001</v>
      </c>
      <c r="D20" s="23">
        <f t="shared" si="10"/>
        <v>1324675</v>
      </c>
      <c r="E20" s="23">
        <f t="shared" si="10"/>
        <v>23175584.850000001</v>
      </c>
      <c r="F20" s="23">
        <f t="shared" si="10"/>
        <v>17065147.510000002</v>
      </c>
      <c r="G20" s="23">
        <f t="shared" si="10"/>
        <v>17065147.510000002</v>
      </c>
      <c r="H20" s="23">
        <f t="shared" si="10"/>
        <v>6110437.3399999989</v>
      </c>
    </row>
    <row r="23" spans="1:8" ht="45" customHeight="1" x14ac:dyDescent="0.2">
      <c r="A23" s="52" t="s">
        <v>142</v>
      </c>
      <c r="B23" s="53"/>
      <c r="C23" s="53"/>
      <c r="D23" s="53"/>
      <c r="E23" s="53"/>
      <c r="F23" s="53"/>
      <c r="G23" s="53"/>
      <c r="H23" s="54"/>
    </row>
    <row r="25" spans="1:8" x14ac:dyDescent="0.2">
      <c r="A25" s="57" t="s">
        <v>54</v>
      </c>
      <c r="B25" s="58"/>
      <c r="C25" s="52" t="s">
        <v>60</v>
      </c>
      <c r="D25" s="53"/>
      <c r="E25" s="53"/>
      <c r="F25" s="53"/>
      <c r="G25" s="54"/>
      <c r="H25" s="55" t="s">
        <v>59</v>
      </c>
    </row>
    <row r="26" spans="1:8" ht="22.5" x14ac:dyDescent="0.2">
      <c r="A26" s="59"/>
      <c r="B26" s="60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6"/>
    </row>
    <row r="27" spans="1:8" x14ac:dyDescent="0.2">
      <c r="A27" s="61"/>
      <c r="B27" s="62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x14ac:dyDescent="0.2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2" t="s">
        <v>143</v>
      </c>
      <c r="B37" s="53"/>
      <c r="C37" s="53"/>
      <c r="D37" s="53"/>
      <c r="E37" s="53"/>
      <c r="F37" s="53"/>
      <c r="G37" s="53"/>
      <c r="H37" s="54"/>
    </row>
    <row r="38" spans="1:8" x14ac:dyDescent="0.2">
      <c r="A38" s="57" t="s">
        <v>54</v>
      </c>
      <c r="B38" s="58"/>
      <c r="C38" s="52" t="s">
        <v>60</v>
      </c>
      <c r="D38" s="53"/>
      <c r="E38" s="53"/>
      <c r="F38" s="53"/>
      <c r="G38" s="54"/>
      <c r="H38" s="55" t="s">
        <v>59</v>
      </c>
    </row>
    <row r="39" spans="1:8" ht="22.5" x14ac:dyDescent="0.2">
      <c r="A39" s="59"/>
      <c r="B39" s="60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6"/>
    </row>
    <row r="40" spans="1:8" x14ac:dyDescent="0.2">
      <c r="A40" s="61"/>
      <c r="B40" s="62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2.5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2.5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2.5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x14ac:dyDescent="0.2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</sheetData>
  <sheetProtection formatCells="0" formatColumns="0" formatRows="0" insertRows="0" deleteRows="0" autoFilter="0"/>
  <mergeCells count="12">
    <mergeCell ref="A1:H1"/>
    <mergeCell ref="A3:B5"/>
    <mergeCell ref="A23:H23"/>
    <mergeCell ref="A25:B27"/>
    <mergeCell ref="C3:G3"/>
    <mergeCell ref="H3:H4"/>
    <mergeCell ref="A37:H37"/>
    <mergeCell ref="A38:B40"/>
    <mergeCell ref="C38:G38"/>
    <mergeCell ref="H38:H39"/>
    <mergeCell ref="C25:G25"/>
    <mergeCell ref="H25:H26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workbookViewId="0">
      <selection sqref="A1:H1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144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0</v>
      </c>
      <c r="D6" s="15">
        <f t="shared" si="0"/>
        <v>88906.6</v>
      </c>
      <c r="E6" s="15">
        <f t="shared" si="0"/>
        <v>88906.6</v>
      </c>
      <c r="F6" s="15">
        <f t="shared" si="0"/>
        <v>56748.24</v>
      </c>
      <c r="G6" s="15">
        <f t="shared" si="0"/>
        <v>56748.24</v>
      </c>
      <c r="H6" s="15">
        <f t="shared" si="0"/>
        <v>32158.360000000008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88906.6</v>
      </c>
      <c r="E14" s="15">
        <f t="shared" si="1"/>
        <v>88906.6</v>
      </c>
      <c r="F14" s="15">
        <v>56748.24</v>
      </c>
      <c r="G14" s="15">
        <v>56748.24</v>
      </c>
      <c r="H14" s="15">
        <f t="shared" si="2"/>
        <v>32158.360000000008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21850909.849999998</v>
      </c>
      <c r="D16" s="15">
        <f t="shared" si="3"/>
        <v>1235768.3999999999</v>
      </c>
      <c r="E16" s="15">
        <f t="shared" si="3"/>
        <v>23086678.25</v>
      </c>
      <c r="F16" s="15">
        <f t="shared" si="3"/>
        <v>17008399.27</v>
      </c>
      <c r="G16" s="15">
        <f t="shared" si="3"/>
        <v>17008399.27</v>
      </c>
      <c r="H16" s="15">
        <f t="shared" si="3"/>
        <v>6078278.9800000004</v>
      </c>
    </row>
    <row r="17" spans="1:8" x14ac:dyDescent="0.2">
      <c r="A17" s="38"/>
      <c r="B17" s="42" t="s">
        <v>45</v>
      </c>
      <c r="C17" s="15">
        <v>20339515.629999999</v>
      </c>
      <c r="D17" s="15">
        <v>729538.67</v>
      </c>
      <c r="E17" s="15">
        <f>C17+D17</f>
        <v>21069054.300000001</v>
      </c>
      <c r="F17" s="15">
        <v>15361614.08</v>
      </c>
      <c r="G17" s="15">
        <v>15361614.08</v>
      </c>
      <c r="H17" s="15">
        <f t="shared" ref="H17:H23" si="4">E17-F17</f>
        <v>5707440.2200000007</v>
      </c>
    </row>
    <row r="18" spans="1:8" x14ac:dyDescent="0.2">
      <c r="A18" s="38"/>
      <c r="B18" s="42" t="s">
        <v>28</v>
      </c>
      <c r="C18" s="15">
        <v>1511394.22</v>
      </c>
      <c r="D18" s="15">
        <v>506229.73</v>
      </c>
      <c r="E18" s="15">
        <f t="shared" ref="E18:E23" si="5">C18+D18</f>
        <v>2017623.95</v>
      </c>
      <c r="F18" s="15">
        <v>1646785.19</v>
      </c>
      <c r="G18" s="15">
        <v>1646785.19</v>
      </c>
      <c r="H18" s="15">
        <f t="shared" si="4"/>
        <v>370838.76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21850909.849999998</v>
      </c>
      <c r="D42" s="23">
        <f t="shared" si="12"/>
        <v>1324675</v>
      </c>
      <c r="E42" s="23">
        <f t="shared" si="12"/>
        <v>23175584.850000001</v>
      </c>
      <c r="F42" s="23">
        <f t="shared" si="12"/>
        <v>17065147.509999998</v>
      </c>
      <c r="G42" s="23">
        <f t="shared" si="12"/>
        <v>17065147.509999998</v>
      </c>
      <c r="H42" s="23">
        <f t="shared" si="12"/>
        <v>6110437.3400000008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cp:lastPrinted>2018-03-08T21:21:25Z</cp:lastPrinted>
  <dcterms:created xsi:type="dcterms:W3CDTF">2014-02-10T03:37:14Z</dcterms:created>
  <dcterms:modified xsi:type="dcterms:W3CDTF">2018-10-04T20:25:19Z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